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oles\Documents\2 TRSA\AUDITORIA 2023\"/>
    </mc:Choice>
  </mc:AlternateContent>
  <xr:revisionPtr revIDLastSave="0" documentId="8_{524C98B2-B5FD-419D-A8FD-CD071C562A1F}" xr6:coauthVersionLast="47" xr6:coauthVersionMax="47" xr10:uidLastSave="{00000000-0000-0000-0000-000000000000}"/>
  <bookViews>
    <workbookView xWindow="-57720" yWindow="-120" windowWidth="29040" windowHeight="15840" activeTab="1" xr2:uid="{00000000-000D-0000-FFFF-FFFF00000000}"/>
  </bookViews>
  <sheets>
    <sheet name="Balance Español" sheetId="3" r:id="rId1"/>
    <sheet name="Balance Ingles" sheetId="4" r:id="rId2"/>
  </sheets>
  <definedNames>
    <definedName name="_xlnm.Print_Area" localSheetId="0">'Balance Español'!$F$4:$J$48</definedName>
    <definedName name="_xlnm.Print_Area" localSheetId="1">'Balance Ingles'!$B$6:$N$50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4" l="1"/>
  <c r="F45" i="4" s="1"/>
  <c r="F47" i="4" s="1"/>
  <c r="F35" i="4"/>
  <c r="F23" i="4"/>
  <c r="F16" i="4"/>
  <c r="F25" i="4" s="1"/>
  <c r="G43" i="3"/>
  <c r="G35" i="3"/>
  <c r="G45" i="3" s="1"/>
  <c r="G47" i="3" s="1"/>
  <c r="G25" i="3"/>
  <c r="G23" i="3"/>
  <c r="G16" i="3"/>
  <c r="K16" i="3"/>
  <c r="J35" i="4"/>
  <c r="L43" i="3"/>
  <c r="L35" i="3"/>
  <c r="L45" i="3" s="1"/>
  <c r="L47" i="3" s="1"/>
  <c r="L23" i="3"/>
  <c r="L16" i="3"/>
  <c r="K43" i="4"/>
  <c r="K35" i="4"/>
  <c r="K23" i="4"/>
  <c r="K16" i="4"/>
  <c r="K25" i="4" s="1"/>
  <c r="J43" i="4"/>
  <c r="J45" i="4" s="1"/>
  <c r="J47" i="4" s="1"/>
  <c r="J25" i="4"/>
  <c r="K43" i="3"/>
  <c r="K35" i="3"/>
  <c r="K45" i="3" s="1"/>
  <c r="K47" i="3" s="1"/>
  <c r="K23" i="3"/>
  <c r="K25" i="3" s="1"/>
  <c r="K45" i="4" l="1"/>
  <c r="K47" i="4" s="1"/>
  <c r="L25" i="3"/>
</calcChain>
</file>

<file path=xl/sharedStrings.xml><?xml version="1.0" encoding="utf-8"?>
<sst xmlns="http://schemas.openxmlformats.org/spreadsheetml/2006/main" count="79" uniqueCount="67">
  <si>
    <t>BALANCE DE SITUACION CONSOLIDADO</t>
  </si>
  <si>
    <t>Año 2022</t>
  </si>
  <si>
    <t>Año 2021</t>
  </si>
  <si>
    <t>Año 2020</t>
  </si>
  <si>
    <t>Año 2019</t>
  </si>
  <si>
    <t>Año 2018</t>
  </si>
  <si>
    <t>31 de Diciembre</t>
  </si>
  <si>
    <t>€ millones</t>
  </si>
  <si>
    <t>ACTIVO</t>
  </si>
  <si>
    <t>Activos no corrientes</t>
  </si>
  <si>
    <t>Inmovilizado material e inmaterial</t>
  </si>
  <si>
    <t>Inversiones en asociadas</t>
  </si>
  <si>
    <t>Impuestos diferidos</t>
  </si>
  <si>
    <t>Otros activos no corrientes</t>
  </si>
  <si>
    <t>Activos corrientes</t>
  </si>
  <si>
    <t>Existencias</t>
  </si>
  <si>
    <t>Clientes y cuentas a cobrar</t>
  </si>
  <si>
    <t>Otros activos corrientes</t>
  </si>
  <si>
    <t>Efectivo, equivalentes de efectivo y activos financieros</t>
  </si>
  <si>
    <t>TOTAL ACTIVOS</t>
  </si>
  <si>
    <t>PASIVO</t>
  </si>
  <si>
    <t>Patrimonio neto</t>
  </si>
  <si>
    <t>Préstamos participativos</t>
  </si>
  <si>
    <t>Pasivos no corrientes</t>
  </si>
  <si>
    <t>Deuda Financiera</t>
  </si>
  <si>
    <t>Otros pasivos no corrientes</t>
  </si>
  <si>
    <t>Provisiones para riesgos y gastos</t>
  </si>
  <si>
    <t>Pasivos corrientes</t>
  </si>
  <si>
    <t>Acreedores comerciales</t>
  </si>
  <si>
    <t>Otros pasivos corrientes</t>
  </si>
  <si>
    <t>TOTAL PASIVOS</t>
  </si>
  <si>
    <t>TOTAL PATRIMONIO NETO Y PASIVO</t>
  </si>
  <si>
    <t>Caja Neta</t>
  </si>
  <si>
    <t>CONSOLIDATED BALANCE SHEET</t>
  </si>
  <si>
    <t>Year 2022</t>
  </si>
  <si>
    <t>Year 2021</t>
  </si>
  <si>
    <t>Year 2020</t>
  </si>
  <si>
    <t>Year 2019</t>
  </si>
  <si>
    <t>Year 2018</t>
  </si>
  <si>
    <r>
      <t>Decemember, 31</t>
    </r>
    <r>
      <rPr>
        <b/>
        <vertAlign val="superscript"/>
        <sz val="11"/>
        <rFont val="Tahoma"/>
        <family val="2"/>
      </rPr>
      <t>st</t>
    </r>
  </si>
  <si>
    <t>€ million</t>
  </si>
  <si>
    <t>ASSETS:</t>
  </si>
  <si>
    <t>Non-current Assets</t>
  </si>
  <si>
    <t>Tangible and intangible assets</t>
  </si>
  <si>
    <t>Investment in associates</t>
  </si>
  <si>
    <t>Deferred tax assets</t>
  </si>
  <si>
    <t>Other non-current assets</t>
  </si>
  <si>
    <t>Current assets</t>
  </si>
  <si>
    <t>Inventories</t>
  </si>
  <si>
    <t>Trade and other receivables</t>
  </si>
  <si>
    <t>Other current assets</t>
  </si>
  <si>
    <t>Cash, cash equivalents and financial assets</t>
  </si>
  <si>
    <t>TOTAL ASSETS</t>
  </si>
  <si>
    <t>EQUITY AND LIABILITIES:</t>
  </si>
  <si>
    <t>Equity</t>
  </si>
  <si>
    <t>Profit Participating Loan (PPL)</t>
  </si>
  <si>
    <t>Non-current liabilities</t>
  </si>
  <si>
    <t>Borrowings</t>
  </si>
  <si>
    <t>Other non-current liabilities</t>
  </si>
  <si>
    <t>Provisions for liabilities and charges</t>
  </si>
  <si>
    <t>Current liabilities</t>
  </si>
  <si>
    <t>Trade and other payables</t>
  </si>
  <si>
    <t>Other current liabilities</t>
  </si>
  <si>
    <t>Total liabilities</t>
  </si>
  <si>
    <t>TOTAL EQUITY AND LIABILITIES</t>
  </si>
  <si>
    <t>Año 2023</t>
  </si>
  <si>
    <t>Year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</si>
</sst>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b/>
      <sz val="11"/>
      <color indexed="1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b/>
      <vertAlign val="superscript"/>
      <sz val="1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/>
    <xf numFmtId="0" fontId="3" fillId="0" borderId="0" xfId="0" applyFont="1"/>
    <xf numFmtId="0" fontId="3" fillId="2" borderId="0" xfId="0" applyFont="1" applyFill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0" borderId="1" xfId="0" applyFont="1" applyBorder="1"/>
    <xf numFmtId="165" fontId="4" fillId="0" borderId="0" xfId="0" applyNumberFormat="1" applyFont="1"/>
    <xf numFmtId="0" fontId="4" fillId="0" borderId="2" xfId="0" applyFont="1" applyBorder="1"/>
    <xf numFmtId="0" fontId="3" fillId="0" borderId="1" xfId="0" applyFont="1" applyBorder="1"/>
    <xf numFmtId="49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left"/>
    </xf>
    <xf numFmtId="164" fontId="4" fillId="0" borderId="0" xfId="0" applyNumberFormat="1" applyFont="1"/>
    <xf numFmtId="164" fontId="3" fillId="2" borderId="0" xfId="0" applyNumberFormat="1" applyFont="1" applyFill="1"/>
    <xf numFmtId="164" fontId="4" fillId="0" borderId="2" xfId="0" applyNumberFormat="1" applyFont="1" applyBorder="1"/>
    <xf numFmtId="164" fontId="3" fillId="0" borderId="0" xfId="0" applyNumberFormat="1" applyFont="1"/>
    <xf numFmtId="164" fontId="4" fillId="0" borderId="1" xfId="0" applyNumberFormat="1" applyFont="1" applyBorder="1"/>
    <xf numFmtId="164" fontId="4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57085F53-9F13-4F97-A2A2-C4D1C8BD86A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6:O52"/>
  <sheetViews>
    <sheetView topLeftCell="C1" zoomScaleNormal="100" workbookViewId="0">
      <selection activeCell="O33" sqref="O33"/>
    </sheetView>
  </sheetViews>
  <sheetFormatPr defaultColWidth="11.44140625" defaultRowHeight="13.8" x14ac:dyDescent="0.25"/>
  <cols>
    <col min="1" max="5" width="11.44140625" style="1"/>
    <col min="6" max="6" width="52.6640625" style="1" bestFit="1" customWidth="1"/>
    <col min="7" max="11" width="11.44140625" style="1"/>
    <col min="12" max="12" width="11.44140625" style="1" hidden="1" customWidth="1"/>
    <col min="13" max="16384" width="11.44140625" style="1"/>
  </cols>
  <sheetData>
    <row r="6" spans="3:14" x14ac:dyDescent="0.25">
      <c r="C6" s="4"/>
      <c r="F6" s="6" t="s">
        <v>0</v>
      </c>
      <c r="G6" s="7" t="s">
        <v>65</v>
      </c>
      <c r="H6" s="7" t="s">
        <v>1</v>
      </c>
      <c r="I6" s="7" t="s">
        <v>2</v>
      </c>
      <c r="J6" s="7" t="s">
        <v>3</v>
      </c>
      <c r="K6" s="7" t="s">
        <v>4</v>
      </c>
      <c r="L6" s="7" t="s">
        <v>5</v>
      </c>
      <c r="M6" s="4"/>
      <c r="N6" s="4"/>
    </row>
    <row r="7" spans="3:14" x14ac:dyDescent="0.25">
      <c r="C7" s="5"/>
      <c r="F7" s="6" t="s">
        <v>6</v>
      </c>
      <c r="G7" s="7" t="s">
        <v>7</v>
      </c>
      <c r="H7" s="7" t="s">
        <v>7</v>
      </c>
      <c r="I7" s="7" t="s">
        <v>7</v>
      </c>
      <c r="J7" s="7" t="s">
        <v>7</v>
      </c>
      <c r="K7" s="7" t="s">
        <v>7</v>
      </c>
      <c r="L7" s="7" t="s">
        <v>7</v>
      </c>
      <c r="M7" s="5"/>
      <c r="N7" s="5"/>
    </row>
    <row r="9" spans="3:14" ht="14.4" thickBot="1" x14ac:dyDescent="0.3">
      <c r="F9" s="11" t="s">
        <v>8</v>
      </c>
      <c r="G9" s="8"/>
      <c r="H9" s="8"/>
      <c r="I9" s="8"/>
      <c r="J9" s="8"/>
      <c r="K9" s="8"/>
      <c r="L9" s="8"/>
    </row>
    <row r="11" spans="3:14" x14ac:dyDescent="0.25">
      <c r="F11" s="2" t="s">
        <v>9</v>
      </c>
    </row>
    <row r="12" spans="3:14" x14ac:dyDescent="0.25">
      <c r="F12" s="1" t="s">
        <v>10</v>
      </c>
      <c r="G12" s="15">
        <v>109</v>
      </c>
      <c r="H12" s="15">
        <v>107.8</v>
      </c>
      <c r="I12" s="15">
        <v>113.1</v>
      </c>
      <c r="J12" s="15">
        <v>105.6</v>
      </c>
      <c r="K12" s="15">
        <v>148.56</v>
      </c>
      <c r="L12" s="15">
        <v>90.9</v>
      </c>
    </row>
    <row r="13" spans="3:14" x14ac:dyDescent="0.25">
      <c r="F13" s="1" t="s">
        <v>11</v>
      </c>
      <c r="G13" s="15">
        <v>1.1000000000000001</v>
      </c>
      <c r="H13" s="15">
        <v>1.5</v>
      </c>
      <c r="I13" s="15">
        <v>1.6</v>
      </c>
      <c r="J13" s="15">
        <v>2.7</v>
      </c>
      <c r="K13" s="15">
        <v>3.4</v>
      </c>
      <c r="L13" s="15">
        <v>12.7</v>
      </c>
    </row>
    <row r="14" spans="3:14" x14ac:dyDescent="0.25">
      <c r="F14" s="1" t="s">
        <v>12</v>
      </c>
      <c r="G14" s="15">
        <v>369.5</v>
      </c>
      <c r="H14" s="15">
        <v>409.4</v>
      </c>
      <c r="I14" s="15">
        <v>410.9</v>
      </c>
      <c r="J14" s="15">
        <v>407.3</v>
      </c>
      <c r="K14" s="15">
        <v>387.4</v>
      </c>
      <c r="L14" s="15">
        <v>319.3</v>
      </c>
    </row>
    <row r="15" spans="3:14" x14ac:dyDescent="0.25">
      <c r="F15" s="10" t="s">
        <v>13</v>
      </c>
      <c r="G15" s="17">
        <v>92</v>
      </c>
      <c r="H15" s="17">
        <v>96.7</v>
      </c>
      <c r="I15" s="17">
        <v>83</v>
      </c>
      <c r="J15" s="17">
        <v>89</v>
      </c>
      <c r="K15" s="17">
        <v>92.3</v>
      </c>
      <c r="L15" s="17">
        <v>92</v>
      </c>
    </row>
    <row r="16" spans="3:14" x14ac:dyDescent="0.25">
      <c r="G16" s="18">
        <f>SUM(G12:G15)</f>
        <v>571.6</v>
      </c>
      <c r="H16" s="18">
        <v>615.4</v>
      </c>
      <c r="I16" s="18">
        <v>608.6</v>
      </c>
      <c r="J16" s="18">
        <v>604.6</v>
      </c>
      <c r="K16" s="18">
        <f>SUM(K12:K15)</f>
        <v>631.66</v>
      </c>
      <c r="L16" s="18">
        <f>SUM(L12:L15)</f>
        <v>514.90000000000009</v>
      </c>
    </row>
    <row r="17" spans="6:15" x14ac:dyDescent="0.25">
      <c r="G17" s="15"/>
      <c r="H17" s="15"/>
      <c r="I17" s="15"/>
      <c r="J17" s="15"/>
      <c r="K17" s="15"/>
      <c r="L17" s="15"/>
    </row>
    <row r="18" spans="6:15" x14ac:dyDescent="0.25">
      <c r="F18" s="2" t="s">
        <v>14</v>
      </c>
      <c r="G18" s="15"/>
      <c r="H18" s="15"/>
      <c r="I18" s="15"/>
      <c r="J18" s="15"/>
      <c r="K18" s="15"/>
      <c r="L18" s="15"/>
    </row>
    <row r="19" spans="6:15" x14ac:dyDescent="0.25">
      <c r="F19" s="1" t="s">
        <v>15</v>
      </c>
      <c r="G19" s="15">
        <v>6.5</v>
      </c>
      <c r="H19" s="15">
        <v>7.7</v>
      </c>
      <c r="I19" s="15">
        <v>8.6</v>
      </c>
      <c r="J19" s="15">
        <v>8.9</v>
      </c>
      <c r="K19" s="15">
        <v>5.5</v>
      </c>
      <c r="L19" s="15">
        <v>23</v>
      </c>
    </row>
    <row r="20" spans="6:15" x14ac:dyDescent="0.25">
      <c r="F20" s="1" t="s">
        <v>16</v>
      </c>
      <c r="G20" s="20">
        <v>2854.4</v>
      </c>
      <c r="H20" s="20">
        <v>3174.6</v>
      </c>
      <c r="I20" s="20">
        <v>2568</v>
      </c>
      <c r="J20" s="20">
        <v>2355.3000000000002</v>
      </c>
      <c r="K20" s="20">
        <v>2672.1</v>
      </c>
      <c r="L20" s="20">
        <v>2421.6999999999998</v>
      </c>
    </row>
    <row r="21" spans="6:15" x14ac:dyDescent="0.25">
      <c r="F21" s="1" t="s">
        <v>17</v>
      </c>
      <c r="G21" s="15">
        <v>34.700000000000003</v>
      </c>
      <c r="H21" s="15">
        <v>59</v>
      </c>
      <c r="I21" s="15">
        <v>31.3</v>
      </c>
      <c r="J21" s="15">
        <v>35.799999999999997</v>
      </c>
      <c r="K21" s="15">
        <v>18.3</v>
      </c>
      <c r="L21" s="15">
        <v>19.7</v>
      </c>
    </row>
    <row r="22" spans="6:15" x14ac:dyDescent="0.25">
      <c r="F22" s="10" t="s">
        <v>18</v>
      </c>
      <c r="G22" s="17">
        <v>1033.7</v>
      </c>
      <c r="H22" s="17">
        <v>959.7</v>
      </c>
      <c r="I22" s="17">
        <v>666.9</v>
      </c>
      <c r="J22" s="17">
        <v>931.5</v>
      </c>
      <c r="K22" s="17">
        <v>952.7</v>
      </c>
      <c r="L22" s="17">
        <v>745.6</v>
      </c>
    </row>
    <row r="23" spans="6:15" x14ac:dyDescent="0.25">
      <c r="G23" s="18">
        <f>SUM(G19:G22)</f>
        <v>3929.3</v>
      </c>
      <c r="H23" s="18">
        <v>4200.8999999999996</v>
      </c>
      <c r="I23" s="18">
        <v>3274.8</v>
      </c>
      <c r="J23" s="18">
        <v>3331.5</v>
      </c>
      <c r="K23" s="18">
        <f>SUM(K19:K22)</f>
        <v>3648.6000000000004</v>
      </c>
      <c r="L23" s="18">
        <f>SUM(L19:L22)</f>
        <v>3209.9999999999995</v>
      </c>
    </row>
    <row r="24" spans="6:15" x14ac:dyDescent="0.25">
      <c r="G24" s="15"/>
      <c r="H24" s="15"/>
      <c r="I24" s="15"/>
      <c r="J24" s="15"/>
      <c r="K24" s="15"/>
      <c r="L24" s="15"/>
    </row>
    <row r="25" spans="6:15" x14ac:dyDescent="0.25">
      <c r="F25" s="3" t="s">
        <v>19</v>
      </c>
      <c r="G25" s="16">
        <f>+G16+G23</f>
        <v>4500.9000000000005</v>
      </c>
      <c r="H25" s="16">
        <v>4816.3999999999996</v>
      </c>
      <c r="I25" s="16">
        <v>3883.4</v>
      </c>
      <c r="J25" s="16">
        <v>3936.1</v>
      </c>
      <c r="K25" s="16">
        <f>K23+K16</f>
        <v>4280.26</v>
      </c>
      <c r="L25" s="16">
        <f>L23+L16</f>
        <v>3724.8999999999996</v>
      </c>
    </row>
    <row r="26" spans="6:15" x14ac:dyDescent="0.25">
      <c r="G26" s="15"/>
      <c r="H26" s="15"/>
      <c r="I26" s="15"/>
      <c r="J26" s="15"/>
      <c r="K26" s="15"/>
      <c r="L26" s="15"/>
    </row>
    <row r="27" spans="6:15" ht="14.4" thickBot="1" x14ac:dyDescent="0.3">
      <c r="F27" s="11" t="s">
        <v>20</v>
      </c>
      <c r="G27" s="19"/>
      <c r="H27" s="19"/>
      <c r="I27" s="19"/>
      <c r="J27" s="19"/>
      <c r="K27" s="19"/>
      <c r="L27" s="19"/>
    </row>
    <row r="28" spans="6:15" x14ac:dyDescent="0.25">
      <c r="G28" s="15"/>
      <c r="H28" s="15"/>
      <c r="I28" s="15"/>
      <c r="J28" s="15"/>
      <c r="K28" s="15"/>
      <c r="L28" s="15"/>
    </row>
    <row r="29" spans="6:15" x14ac:dyDescent="0.25">
      <c r="F29" s="2" t="s">
        <v>21</v>
      </c>
      <c r="G29" s="18">
        <v>324.5</v>
      </c>
      <c r="H29" s="18">
        <v>83</v>
      </c>
      <c r="I29" s="18">
        <v>104.7</v>
      </c>
      <c r="J29" s="18">
        <v>283.60000000000002</v>
      </c>
      <c r="K29" s="18">
        <v>330</v>
      </c>
      <c r="L29" s="18">
        <v>358.6</v>
      </c>
      <c r="O29" s="1">
        <v>0</v>
      </c>
    </row>
    <row r="30" spans="6:15" x14ac:dyDescent="0.25">
      <c r="F30" s="1" t="s">
        <v>22</v>
      </c>
      <c r="G30" s="15">
        <v>175</v>
      </c>
      <c r="H30" s="15">
        <v>175</v>
      </c>
      <c r="I30" s="18"/>
      <c r="J30" s="18"/>
      <c r="K30" s="18"/>
      <c r="L30" s="18"/>
    </row>
    <row r="31" spans="6:15" x14ac:dyDescent="0.25">
      <c r="G31" s="15"/>
      <c r="H31" s="15"/>
      <c r="I31" s="15"/>
      <c r="J31" s="15"/>
      <c r="K31" s="15"/>
      <c r="L31" s="15"/>
    </row>
    <row r="32" spans="6:15" x14ac:dyDescent="0.25">
      <c r="F32" s="2" t="s">
        <v>23</v>
      </c>
      <c r="G32" s="15"/>
      <c r="H32" s="15"/>
      <c r="I32" s="15"/>
      <c r="J32" s="15"/>
      <c r="K32" s="15"/>
      <c r="L32" s="15"/>
    </row>
    <row r="33" spans="6:12" x14ac:dyDescent="0.25">
      <c r="F33" s="1" t="s">
        <v>24</v>
      </c>
      <c r="G33" s="15">
        <v>380.8</v>
      </c>
      <c r="H33" s="15">
        <v>600.20000000000005</v>
      </c>
      <c r="I33" s="15">
        <v>475.5</v>
      </c>
      <c r="J33" s="15">
        <v>372.2</v>
      </c>
      <c r="K33" s="15">
        <v>296.5</v>
      </c>
      <c r="L33" s="15">
        <v>388.5</v>
      </c>
    </row>
    <row r="34" spans="6:12" x14ac:dyDescent="0.25">
      <c r="F34" s="10" t="s">
        <v>25</v>
      </c>
      <c r="G34" s="17">
        <v>95.8</v>
      </c>
      <c r="H34" s="17">
        <v>99.7</v>
      </c>
      <c r="I34" s="17">
        <v>95.2</v>
      </c>
      <c r="J34" s="17">
        <v>80.7</v>
      </c>
      <c r="K34" s="17">
        <v>92.3</v>
      </c>
      <c r="L34" s="17">
        <v>58.4</v>
      </c>
    </row>
    <row r="35" spans="6:12" x14ac:dyDescent="0.25">
      <c r="G35" s="18">
        <f>SUM(G33:G34)</f>
        <v>476.6</v>
      </c>
      <c r="H35" s="18">
        <v>699.9</v>
      </c>
      <c r="I35" s="18">
        <v>570.70000000000005</v>
      </c>
      <c r="J35" s="18">
        <v>452.9</v>
      </c>
      <c r="K35" s="18">
        <f>SUM(K33:K34)</f>
        <v>388.8</v>
      </c>
      <c r="L35" s="18">
        <f>SUM(L33:L34)</f>
        <v>446.9</v>
      </c>
    </row>
    <row r="36" spans="6:12" x14ac:dyDescent="0.25">
      <c r="G36" s="15"/>
      <c r="H36" s="15"/>
      <c r="I36" s="15"/>
      <c r="J36" s="15"/>
      <c r="K36" s="15"/>
      <c r="L36" s="15"/>
    </row>
    <row r="37" spans="6:12" x14ac:dyDescent="0.25">
      <c r="F37" s="2" t="s">
        <v>26</v>
      </c>
      <c r="G37" s="18">
        <v>82.1</v>
      </c>
      <c r="H37" s="18">
        <v>82.1</v>
      </c>
      <c r="I37" s="18">
        <v>70.3</v>
      </c>
      <c r="J37" s="18">
        <v>37.200000000000003</v>
      </c>
      <c r="K37" s="18">
        <v>34.299999999999997</v>
      </c>
      <c r="L37" s="18">
        <v>39.6</v>
      </c>
    </row>
    <row r="38" spans="6:12" x14ac:dyDescent="0.25">
      <c r="G38" s="15"/>
      <c r="H38" s="15"/>
      <c r="I38" s="15"/>
      <c r="J38" s="15"/>
      <c r="K38" s="15"/>
      <c r="L38" s="15"/>
    </row>
    <row r="39" spans="6:12" x14ac:dyDescent="0.25">
      <c r="F39" s="2" t="s">
        <v>27</v>
      </c>
      <c r="G39" s="15"/>
      <c r="H39" s="15"/>
      <c r="I39" s="15"/>
      <c r="J39" s="15"/>
      <c r="K39" s="15"/>
      <c r="L39" s="15"/>
    </row>
    <row r="40" spans="6:12" x14ac:dyDescent="0.25">
      <c r="F40" s="1" t="s">
        <v>24</v>
      </c>
      <c r="G40" s="15">
        <v>305.10000000000002</v>
      </c>
      <c r="H40" s="15">
        <v>201.9</v>
      </c>
      <c r="I40" s="15">
        <v>267.39999999999998</v>
      </c>
      <c r="J40" s="15">
        <v>362.9</v>
      </c>
      <c r="K40" s="15">
        <v>285.85000000000002</v>
      </c>
      <c r="L40" s="15">
        <v>99.4</v>
      </c>
    </row>
    <row r="41" spans="6:12" x14ac:dyDescent="0.25">
      <c r="F41" s="1" t="s">
        <v>28</v>
      </c>
      <c r="G41" s="15">
        <v>3076.3</v>
      </c>
      <c r="H41" s="15">
        <v>3487.5</v>
      </c>
      <c r="I41" s="15">
        <v>2775.1</v>
      </c>
      <c r="J41" s="15">
        <v>2678.1</v>
      </c>
      <c r="K41" s="15">
        <v>2978.6</v>
      </c>
      <c r="L41" s="15">
        <v>2654.1</v>
      </c>
    </row>
    <row r="42" spans="6:12" x14ac:dyDescent="0.25">
      <c r="F42" s="10" t="s">
        <v>29</v>
      </c>
      <c r="G42" s="17">
        <v>61.3</v>
      </c>
      <c r="H42" s="17">
        <v>87</v>
      </c>
      <c r="I42" s="17">
        <v>95.4</v>
      </c>
      <c r="J42" s="17">
        <v>121.4</v>
      </c>
      <c r="K42" s="17">
        <v>262.7</v>
      </c>
      <c r="L42" s="17">
        <v>126.3</v>
      </c>
    </row>
    <row r="43" spans="6:12" x14ac:dyDescent="0.25">
      <c r="G43" s="18">
        <f>SUM(G40:G42)</f>
        <v>3442.7000000000003</v>
      </c>
      <c r="H43" s="18">
        <v>3776.4</v>
      </c>
      <c r="I43" s="18">
        <v>3137.8</v>
      </c>
      <c r="J43" s="18">
        <v>3162.4</v>
      </c>
      <c r="K43" s="18">
        <f>SUM(K40:K42)</f>
        <v>3527.1499999999996</v>
      </c>
      <c r="L43" s="18">
        <f>SUM(L40:L42)</f>
        <v>2879.8</v>
      </c>
    </row>
    <row r="44" spans="6:12" x14ac:dyDescent="0.25">
      <c r="G44" s="15"/>
      <c r="H44" s="15"/>
      <c r="I44" s="15"/>
      <c r="J44" s="15"/>
      <c r="K44" s="15"/>
      <c r="L44" s="15"/>
    </row>
    <row r="45" spans="6:12" x14ac:dyDescent="0.25">
      <c r="F45" s="2" t="s">
        <v>30</v>
      </c>
      <c r="G45" s="18">
        <f>+G43+G37+G35+G30</f>
        <v>4176.3999999999996</v>
      </c>
      <c r="H45" s="18">
        <v>4733.3</v>
      </c>
      <c r="I45" s="18">
        <v>3778.8</v>
      </c>
      <c r="J45" s="18">
        <v>3652.5</v>
      </c>
      <c r="K45" s="18">
        <f>K43+K37+K35</f>
        <v>3950.25</v>
      </c>
      <c r="L45" s="18">
        <f>L43+L37+L35</f>
        <v>3366.3</v>
      </c>
    </row>
    <row r="46" spans="6:12" x14ac:dyDescent="0.25">
      <c r="G46" s="15"/>
      <c r="H46" s="15"/>
      <c r="I46" s="15"/>
      <c r="J46" s="15"/>
      <c r="K46" s="15"/>
      <c r="L46" s="15"/>
    </row>
    <row r="47" spans="6:12" x14ac:dyDescent="0.25">
      <c r="F47" s="3" t="s">
        <v>31</v>
      </c>
      <c r="G47" s="16">
        <f>+G45+G29</f>
        <v>4500.8999999999996</v>
      </c>
      <c r="H47" s="16">
        <v>4816.3999999999996</v>
      </c>
      <c r="I47" s="16">
        <v>3883.4</v>
      </c>
      <c r="J47" s="16">
        <v>3936.1</v>
      </c>
      <c r="K47" s="16">
        <f>K45+K29</f>
        <v>4280.25</v>
      </c>
      <c r="L47" s="16">
        <f>L45+L29</f>
        <v>3724.9</v>
      </c>
    </row>
    <row r="52" spans="6:12" hidden="1" x14ac:dyDescent="0.25">
      <c r="F52" s="1" t="s">
        <v>32</v>
      </c>
      <c r="G52" s="9"/>
      <c r="H52" s="9"/>
      <c r="I52" s="9"/>
      <c r="J52" s="9"/>
      <c r="K52" s="9"/>
      <c r="L52" s="9"/>
    </row>
  </sheetData>
  <phoneticPr fontId="1" type="noConversion"/>
  <pageMargins left="0.75" right="0.75" top="1" bottom="1" header="0" footer="0"/>
  <pageSetup paperSize="9" orientation="portrait" horizontalDpi="1200" verticalDpi="1200" r:id="rId1"/>
  <headerFooter alignWithMargins="0"/>
  <colBreaks count="2" manualBreakCount="2">
    <brk id="2" min="5" max="46" man="1"/>
    <brk id="12" min="5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M47"/>
  <sheetViews>
    <sheetView tabSelected="1" topLeftCell="C1" zoomScaleNormal="100" workbookViewId="0">
      <selection activeCell="K1" sqref="K1:K1048576"/>
    </sheetView>
  </sheetViews>
  <sheetFormatPr defaultColWidth="11.44140625" defaultRowHeight="13.8" x14ac:dyDescent="0.25"/>
  <cols>
    <col min="1" max="4" width="11.44140625" style="1"/>
    <col min="5" max="5" width="41.88671875" style="1" bestFit="1" customWidth="1"/>
    <col min="6" max="10" width="13.109375" style="1" bestFit="1" customWidth="1"/>
    <col min="11" max="11" width="13.109375" style="1" hidden="1" customWidth="1"/>
    <col min="12" max="16384" width="11.44140625" style="1"/>
  </cols>
  <sheetData>
    <row r="6" spans="2:13" ht="15" x14ac:dyDescent="0.25">
      <c r="B6" s="4"/>
      <c r="E6" s="6" t="s">
        <v>33</v>
      </c>
      <c r="F6" s="7" t="s">
        <v>66</v>
      </c>
      <c r="G6" s="7" t="s">
        <v>34</v>
      </c>
      <c r="H6" s="7" t="s">
        <v>35</v>
      </c>
      <c r="I6" s="7" t="s">
        <v>36</v>
      </c>
      <c r="J6" s="12" t="s">
        <v>37</v>
      </c>
      <c r="K6" s="12" t="s">
        <v>38</v>
      </c>
      <c r="L6" s="4"/>
      <c r="M6" s="4"/>
    </row>
    <row r="7" spans="2:13" ht="15.6" x14ac:dyDescent="0.25">
      <c r="B7" s="5"/>
      <c r="E7" s="14" t="s">
        <v>39</v>
      </c>
      <c r="F7" s="7" t="s">
        <v>40</v>
      </c>
      <c r="G7" s="7" t="s">
        <v>40</v>
      </c>
      <c r="H7" s="7" t="s">
        <v>40</v>
      </c>
      <c r="I7" s="7" t="s">
        <v>40</v>
      </c>
      <c r="J7" s="13" t="s">
        <v>40</v>
      </c>
      <c r="K7" s="13" t="s">
        <v>40</v>
      </c>
      <c r="L7" s="5"/>
      <c r="M7" s="5"/>
    </row>
    <row r="9" spans="2:13" ht="14.4" thickBot="1" x14ac:dyDescent="0.3">
      <c r="E9" s="11" t="s">
        <v>41</v>
      </c>
      <c r="F9" s="8"/>
      <c r="G9" s="8"/>
      <c r="H9" s="8"/>
      <c r="I9" s="8"/>
      <c r="J9" s="8"/>
      <c r="K9" s="8"/>
    </row>
    <row r="11" spans="2:13" x14ac:dyDescent="0.25">
      <c r="E11" s="2" t="s">
        <v>42</v>
      </c>
    </row>
    <row r="12" spans="2:13" x14ac:dyDescent="0.25">
      <c r="E12" s="1" t="s">
        <v>43</v>
      </c>
      <c r="F12" s="15">
        <v>109</v>
      </c>
      <c r="G12" s="15">
        <v>107.8</v>
      </c>
      <c r="H12" s="15">
        <v>113.1</v>
      </c>
      <c r="I12" s="15">
        <v>105.6</v>
      </c>
      <c r="J12" s="15">
        <v>148.5</v>
      </c>
      <c r="K12" s="15">
        <v>90.9</v>
      </c>
    </row>
    <row r="13" spans="2:13" x14ac:dyDescent="0.25">
      <c r="E13" s="1" t="s">
        <v>44</v>
      </c>
      <c r="F13" s="15">
        <v>1.1000000000000001</v>
      </c>
      <c r="G13" s="15">
        <v>1.5</v>
      </c>
      <c r="H13" s="15">
        <v>1.6</v>
      </c>
      <c r="I13" s="15">
        <v>2.7</v>
      </c>
      <c r="J13" s="15">
        <v>3.4</v>
      </c>
      <c r="K13" s="15">
        <v>12.7</v>
      </c>
    </row>
    <row r="14" spans="2:13" x14ac:dyDescent="0.25">
      <c r="E14" s="1" t="s">
        <v>45</v>
      </c>
      <c r="F14" s="15">
        <v>369.5</v>
      </c>
      <c r="G14" s="15">
        <v>409.4</v>
      </c>
      <c r="H14" s="15">
        <v>410.9</v>
      </c>
      <c r="I14" s="15">
        <v>407.3</v>
      </c>
      <c r="J14" s="15">
        <v>387.4</v>
      </c>
      <c r="K14" s="15">
        <v>319.3</v>
      </c>
    </row>
    <row r="15" spans="2:13" x14ac:dyDescent="0.25">
      <c r="E15" s="10" t="s">
        <v>46</v>
      </c>
      <c r="F15" s="17">
        <v>92</v>
      </c>
      <c r="G15" s="17">
        <v>96.7</v>
      </c>
      <c r="H15" s="17">
        <v>83</v>
      </c>
      <c r="I15" s="17">
        <v>89</v>
      </c>
      <c r="J15" s="17">
        <v>92.3</v>
      </c>
      <c r="K15" s="17">
        <v>92</v>
      </c>
    </row>
    <row r="16" spans="2:13" x14ac:dyDescent="0.25">
      <c r="F16" s="18">
        <f>SUM(F12:F15)</f>
        <v>571.6</v>
      </c>
      <c r="G16" s="18">
        <v>615.4</v>
      </c>
      <c r="H16" s="18">
        <v>608.6</v>
      </c>
      <c r="I16" s="18">
        <v>604.6</v>
      </c>
      <c r="J16" s="18">
        <v>631.70000000000005</v>
      </c>
      <c r="K16" s="18">
        <f>SUM(K12:K15)</f>
        <v>514.90000000000009</v>
      </c>
    </row>
    <row r="17" spans="5:11" x14ac:dyDescent="0.25">
      <c r="F17" s="15"/>
      <c r="G17" s="15"/>
      <c r="H17" s="15"/>
      <c r="I17" s="15"/>
      <c r="J17" s="15"/>
      <c r="K17" s="15"/>
    </row>
    <row r="18" spans="5:11" x14ac:dyDescent="0.25">
      <c r="E18" s="2" t="s">
        <v>47</v>
      </c>
      <c r="F18" s="15"/>
      <c r="G18" s="15"/>
      <c r="H18" s="15"/>
      <c r="I18" s="15"/>
      <c r="J18" s="15"/>
      <c r="K18" s="15"/>
    </row>
    <row r="19" spans="5:11" x14ac:dyDescent="0.25">
      <c r="E19" s="1" t="s">
        <v>48</v>
      </c>
      <c r="F19" s="15">
        <v>6.5</v>
      </c>
      <c r="G19" s="15">
        <v>7.7</v>
      </c>
      <c r="H19" s="15">
        <v>8.6</v>
      </c>
      <c r="I19" s="15">
        <v>8.9</v>
      </c>
      <c r="J19" s="15">
        <v>5.5</v>
      </c>
      <c r="K19" s="15">
        <v>23</v>
      </c>
    </row>
    <row r="20" spans="5:11" x14ac:dyDescent="0.25">
      <c r="E20" s="1" t="s">
        <v>49</v>
      </c>
      <c r="F20" s="20">
        <v>2854.4</v>
      </c>
      <c r="G20" s="20">
        <v>3174.6</v>
      </c>
      <c r="H20" s="20">
        <v>2568</v>
      </c>
      <c r="I20" s="20">
        <v>2355.3000000000002</v>
      </c>
      <c r="J20" s="20">
        <v>2672.1</v>
      </c>
      <c r="K20" s="20">
        <v>2421.6999999999998</v>
      </c>
    </row>
    <row r="21" spans="5:11" x14ac:dyDescent="0.25">
      <c r="E21" s="1" t="s">
        <v>50</v>
      </c>
      <c r="F21" s="15">
        <v>34.700000000000003</v>
      </c>
      <c r="G21" s="15">
        <v>59</v>
      </c>
      <c r="H21" s="15">
        <v>31.3</v>
      </c>
      <c r="I21" s="15">
        <v>35.799999999999997</v>
      </c>
      <c r="J21" s="15">
        <v>18.3</v>
      </c>
      <c r="K21" s="15">
        <v>19.7</v>
      </c>
    </row>
    <row r="22" spans="5:11" x14ac:dyDescent="0.25">
      <c r="E22" s="10" t="s">
        <v>51</v>
      </c>
      <c r="F22" s="17">
        <v>1033.7</v>
      </c>
      <c r="G22" s="17">
        <v>959.7</v>
      </c>
      <c r="H22" s="17">
        <v>666.9</v>
      </c>
      <c r="I22" s="17">
        <v>931.5</v>
      </c>
      <c r="J22" s="17">
        <v>952.8</v>
      </c>
      <c r="K22" s="17">
        <v>745.6</v>
      </c>
    </row>
    <row r="23" spans="5:11" x14ac:dyDescent="0.25">
      <c r="F23" s="18">
        <f>SUM(F19:F22)</f>
        <v>3929.3</v>
      </c>
      <c r="G23" s="18">
        <v>4200.8999999999996</v>
      </c>
      <c r="H23" s="18">
        <v>3274.8</v>
      </c>
      <c r="I23" s="18">
        <v>3331.5</v>
      </c>
      <c r="J23" s="18">
        <v>3648.6</v>
      </c>
      <c r="K23" s="18">
        <f>SUM(K19:K22)</f>
        <v>3209.9999999999995</v>
      </c>
    </row>
    <row r="24" spans="5:11" x14ac:dyDescent="0.25">
      <c r="F24" s="15"/>
      <c r="G24" s="15"/>
      <c r="H24" s="15"/>
      <c r="I24" s="15"/>
      <c r="J24" s="15"/>
      <c r="K24" s="15"/>
    </row>
    <row r="25" spans="5:11" x14ac:dyDescent="0.25">
      <c r="E25" s="3" t="s">
        <v>52</v>
      </c>
      <c r="F25" s="16">
        <f>+F16+F23</f>
        <v>4500.9000000000005</v>
      </c>
      <c r="G25" s="16">
        <v>4816.3999999999996</v>
      </c>
      <c r="H25" s="16">
        <v>3883.4</v>
      </c>
      <c r="I25" s="16">
        <v>3936.1</v>
      </c>
      <c r="J25" s="16">
        <f>J23+J16</f>
        <v>4280.3</v>
      </c>
      <c r="K25" s="16">
        <f>K23+K16</f>
        <v>3724.8999999999996</v>
      </c>
    </row>
    <row r="26" spans="5:11" x14ac:dyDescent="0.25">
      <c r="F26" s="15"/>
      <c r="G26" s="15"/>
      <c r="H26" s="15"/>
      <c r="I26" s="15"/>
      <c r="J26" s="15"/>
      <c r="K26" s="15"/>
    </row>
    <row r="27" spans="5:11" ht="14.4" thickBot="1" x14ac:dyDescent="0.3">
      <c r="E27" s="11" t="s">
        <v>53</v>
      </c>
      <c r="F27" s="19"/>
      <c r="G27" s="19"/>
      <c r="H27" s="19"/>
      <c r="I27" s="19"/>
      <c r="J27" s="19"/>
      <c r="K27" s="19"/>
    </row>
    <row r="28" spans="5:11" x14ac:dyDescent="0.25">
      <c r="E28" s="2"/>
      <c r="F28" s="15"/>
      <c r="G28" s="15"/>
      <c r="H28" s="15"/>
      <c r="I28" s="15"/>
      <c r="J28" s="15"/>
      <c r="K28" s="15"/>
    </row>
    <row r="29" spans="5:11" x14ac:dyDescent="0.25">
      <c r="E29" s="2" t="s">
        <v>54</v>
      </c>
      <c r="F29" s="18">
        <v>324.5</v>
      </c>
      <c r="G29" s="18">
        <v>83</v>
      </c>
      <c r="H29" s="18">
        <v>104.7</v>
      </c>
      <c r="I29" s="18">
        <v>283.60000000000002</v>
      </c>
      <c r="J29" s="18">
        <v>330</v>
      </c>
      <c r="K29" s="18">
        <v>358.6</v>
      </c>
    </row>
    <row r="30" spans="5:11" x14ac:dyDescent="0.25">
      <c r="E30" s="1" t="s">
        <v>55</v>
      </c>
      <c r="F30" s="15">
        <v>175</v>
      </c>
      <c r="G30" s="15">
        <v>175</v>
      </c>
      <c r="H30" s="18"/>
      <c r="I30" s="18"/>
      <c r="J30" s="18"/>
      <c r="K30" s="18"/>
    </row>
    <row r="31" spans="5:11" x14ac:dyDescent="0.25">
      <c r="F31" s="15"/>
      <c r="G31" s="15"/>
      <c r="H31" s="15"/>
      <c r="I31" s="15"/>
      <c r="J31" s="15"/>
      <c r="K31" s="15"/>
    </row>
    <row r="32" spans="5:11" x14ac:dyDescent="0.25">
      <c r="E32" s="2" t="s">
        <v>56</v>
      </c>
      <c r="F32" s="15"/>
      <c r="G32" s="15"/>
      <c r="H32" s="15"/>
      <c r="I32" s="15"/>
      <c r="J32" s="15"/>
      <c r="K32" s="15"/>
    </row>
    <row r="33" spans="5:11" x14ac:dyDescent="0.25">
      <c r="E33" s="1" t="s">
        <v>57</v>
      </c>
      <c r="F33" s="15">
        <v>380.8</v>
      </c>
      <c r="G33" s="15">
        <v>600.20000000000005</v>
      </c>
      <c r="H33" s="15">
        <v>475.5</v>
      </c>
      <c r="I33" s="15">
        <v>372.2</v>
      </c>
      <c r="J33" s="15">
        <v>296.5</v>
      </c>
      <c r="K33" s="15">
        <v>388.5</v>
      </c>
    </row>
    <row r="34" spans="5:11" x14ac:dyDescent="0.25">
      <c r="E34" s="10" t="s">
        <v>58</v>
      </c>
      <c r="F34" s="17">
        <v>95.8</v>
      </c>
      <c r="G34" s="17">
        <v>99.7</v>
      </c>
      <c r="H34" s="17">
        <v>95.2</v>
      </c>
      <c r="I34" s="17">
        <v>80.7</v>
      </c>
      <c r="J34" s="17">
        <v>92.3</v>
      </c>
      <c r="K34" s="17">
        <v>58.4</v>
      </c>
    </row>
    <row r="35" spans="5:11" x14ac:dyDescent="0.25">
      <c r="F35" s="18">
        <f>SUM(F33:F34)</f>
        <v>476.6</v>
      </c>
      <c r="G35" s="18">
        <v>699.9</v>
      </c>
      <c r="H35" s="18">
        <v>570.70000000000005</v>
      </c>
      <c r="I35" s="18">
        <v>452.9</v>
      </c>
      <c r="J35" s="18">
        <f>SUM(J33:J34)</f>
        <v>388.8</v>
      </c>
      <c r="K35" s="18">
        <f>SUM(K33:K34)</f>
        <v>446.9</v>
      </c>
    </row>
    <row r="36" spans="5:11" x14ac:dyDescent="0.25">
      <c r="F36" s="15"/>
      <c r="G36" s="15"/>
      <c r="H36" s="15"/>
      <c r="I36" s="15"/>
      <c r="J36" s="15"/>
      <c r="K36" s="15"/>
    </row>
    <row r="37" spans="5:11" x14ac:dyDescent="0.25">
      <c r="E37" s="2" t="s">
        <v>59</v>
      </c>
      <c r="F37" s="18">
        <v>82.1</v>
      </c>
      <c r="G37" s="18">
        <v>82.1</v>
      </c>
      <c r="H37" s="18">
        <v>70.3</v>
      </c>
      <c r="I37" s="18">
        <v>37.200000000000003</v>
      </c>
      <c r="J37" s="18">
        <v>34.299999999999997</v>
      </c>
      <c r="K37" s="18">
        <v>39.6</v>
      </c>
    </row>
    <row r="38" spans="5:11" x14ac:dyDescent="0.25">
      <c r="F38" s="15"/>
      <c r="G38" s="15"/>
      <c r="H38" s="15"/>
      <c r="I38" s="15"/>
      <c r="J38" s="15"/>
      <c r="K38" s="15"/>
    </row>
    <row r="39" spans="5:11" x14ac:dyDescent="0.25">
      <c r="E39" s="2" t="s">
        <v>60</v>
      </c>
      <c r="F39" s="15"/>
      <c r="G39" s="15"/>
      <c r="H39" s="15"/>
      <c r="I39" s="15"/>
      <c r="J39" s="15"/>
      <c r="K39" s="15"/>
    </row>
    <row r="40" spans="5:11" x14ac:dyDescent="0.25">
      <c r="E40" s="1" t="s">
        <v>57</v>
      </c>
      <c r="F40" s="15">
        <v>305.10000000000002</v>
      </c>
      <c r="G40" s="15">
        <v>201.9</v>
      </c>
      <c r="H40" s="15">
        <v>267.39999999999998</v>
      </c>
      <c r="I40" s="15">
        <v>362.9</v>
      </c>
      <c r="J40" s="15">
        <v>285.85000000000002</v>
      </c>
      <c r="K40" s="15">
        <v>99.4</v>
      </c>
    </row>
    <row r="41" spans="5:11" x14ac:dyDescent="0.25">
      <c r="E41" s="1" t="s">
        <v>61</v>
      </c>
      <c r="F41" s="15">
        <v>3076.3</v>
      </c>
      <c r="G41" s="15">
        <v>3487.5</v>
      </c>
      <c r="H41" s="15">
        <v>2775.1</v>
      </c>
      <c r="I41" s="15">
        <v>2678.1</v>
      </c>
      <c r="J41" s="15">
        <v>2978.6</v>
      </c>
      <c r="K41" s="15">
        <v>2654.1</v>
      </c>
    </row>
    <row r="42" spans="5:11" x14ac:dyDescent="0.25">
      <c r="E42" s="10" t="s">
        <v>62</v>
      </c>
      <c r="F42" s="17">
        <v>61.3</v>
      </c>
      <c r="G42" s="17">
        <v>87</v>
      </c>
      <c r="H42" s="17">
        <v>95.4</v>
      </c>
      <c r="I42" s="17">
        <v>121.4</v>
      </c>
      <c r="J42" s="17">
        <v>262.7</v>
      </c>
      <c r="K42" s="17">
        <v>126.3</v>
      </c>
    </row>
    <row r="43" spans="5:11" x14ac:dyDescent="0.25">
      <c r="F43" s="18">
        <f>SUM(F40:F42)</f>
        <v>3442.7000000000003</v>
      </c>
      <c r="G43" s="18">
        <v>3776.4</v>
      </c>
      <c r="H43" s="18">
        <v>3137.8</v>
      </c>
      <c r="I43" s="18">
        <v>3162.4</v>
      </c>
      <c r="J43" s="18">
        <f>SUM(J40:J42)</f>
        <v>3527.1499999999996</v>
      </c>
      <c r="K43" s="18">
        <f>SUM(K40:K42)</f>
        <v>2879.8</v>
      </c>
    </row>
    <row r="44" spans="5:11" x14ac:dyDescent="0.25">
      <c r="F44" s="15"/>
      <c r="G44" s="15"/>
      <c r="H44" s="15"/>
      <c r="I44" s="15"/>
      <c r="J44" s="15"/>
      <c r="K44" s="15"/>
    </row>
    <row r="45" spans="5:11" x14ac:dyDescent="0.25">
      <c r="E45" s="2" t="s">
        <v>63</v>
      </c>
      <c r="F45" s="18">
        <f>+F43+F37+F35+F30</f>
        <v>4176.3999999999996</v>
      </c>
      <c r="G45" s="18">
        <v>4733.3</v>
      </c>
      <c r="H45" s="18">
        <v>3778.8</v>
      </c>
      <c r="I45" s="18">
        <v>3652.5</v>
      </c>
      <c r="J45" s="18">
        <f>J43+J37+J35</f>
        <v>3950.25</v>
      </c>
      <c r="K45" s="18">
        <f>K43+K37+K35</f>
        <v>3366.3</v>
      </c>
    </row>
    <row r="46" spans="5:11" x14ac:dyDescent="0.25">
      <c r="E46" s="2"/>
      <c r="F46" s="15"/>
      <c r="G46" s="15"/>
      <c r="H46" s="15"/>
      <c r="I46" s="15"/>
      <c r="J46" s="15"/>
      <c r="K46" s="15"/>
    </row>
    <row r="47" spans="5:11" x14ac:dyDescent="0.25">
      <c r="E47" s="3" t="s">
        <v>64</v>
      </c>
      <c r="F47" s="16">
        <f>+F45+F29</f>
        <v>4500.8999999999996</v>
      </c>
      <c r="G47" s="16">
        <v>4816.3999999999996</v>
      </c>
      <c r="H47" s="16">
        <v>3883.4</v>
      </c>
      <c r="I47" s="16">
        <v>3936.1</v>
      </c>
      <c r="J47" s="16">
        <f>J45+J29</f>
        <v>4280.25</v>
      </c>
      <c r="K47" s="16">
        <f>K45+K29</f>
        <v>3724.9</v>
      </c>
    </row>
  </sheetData>
  <phoneticPr fontId="1" type="noConversion"/>
  <pageMargins left="0.75" right="0.75" top="1" bottom="1" header="0" footer="0"/>
  <pageSetup paperSize="9" scale="76" orientation="landscape" horizontalDpi="1200" verticalDpi="1200" r:id="rId1"/>
  <headerFooter alignWithMargins="0"/>
  <colBreaks count="2" manualBreakCount="2">
    <brk id="2" min="5" max="46" man="1"/>
    <brk id="12" min="5" max="46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984AFCC8-6FD0-4F05-B7F8-48EE3FDFEA0C}">
  <ds:schemaRefs>
    <ds:schemaRef ds:uri="urn:schemas-microsoft-com.SixFinancial.FinXL"/>
  </ds:schemaRefs>
</ds:datastoreItem>
</file>

<file path=docMetadata/LabelInfo.xml><?xml version="1.0" encoding="utf-8"?>
<clbl:labelList xmlns:clbl="http://schemas.microsoft.com/office/2020/mipLabelMetadata">
  <clbl:label id="{dcf2f2b0-237a-4418-9927-9eefd42ac953}" enabled="1" method="Standard" siteId="{47312dc6-0a91-4272-a8a5-031fca13018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Balance Español</vt:lpstr>
      <vt:lpstr>Balance Ingles</vt:lpstr>
      <vt:lpstr>'Balance Español'!Print_Area</vt:lpstr>
      <vt:lpstr>'Balance Ingles'!Print_Area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alsoler</dc:creator>
  <cp:keywords/>
  <dc:description/>
  <cp:lastModifiedBy>Amalia Moles Vidal</cp:lastModifiedBy>
  <cp:revision/>
  <dcterms:created xsi:type="dcterms:W3CDTF">2010-12-10T13:15:01Z</dcterms:created>
  <dcterms:modified xsi:type="dcterms:W3CDTF">2024-03-12T13:55:05Z</dcterms:modified>
  <cp:category/>
  <cp:contentStatus/>
</cp:coreProperties>
</file>